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dasI\Desktop\"/>
    </mc:Choice>
  </mc:AlternateContent>
  <bookViews>
    <workbookView xWindow="-105" yWindow="-105" windowWidth="23250" windowHeight="12570"/>
  </bookViews>
  <sheets>
    <sheet name="Projekto balai" sheetId="1" r:id="rId1"/>
    <sheet name="papildomi etatai" sheetId="4" r:id="rId2"/>
    <sheet name="paramos mažinimas" sheetId="3" r:id="rId3"/>
    <sheet name="Nedarbas" sheetId="2" r:id="rId4"/>
  </sheets>
  <definedNames>
    <definedName name="_xlnm.Print_Area" localSheetId="0">'Projekto balai'!$A$1:$L$42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2" i="2"/>
  <c r="C22" i="3" l="1"/>
  <c r="C23" i="3" s="1"/>
  <c r="C4" i="3"/>
  <c r="C7" i="3" l="1"/>
  <c r="C13" i="3"/>
  <c r="C15" i="3" s="1"/>
  <c r="C16" i="3" s="1"/>
  <c r="C8" i="3" l="1"/>
  <c r="C9" i="3" s="1"/>
  <c r="M45" i="1" l="1"/>
  <c r="F45" i="1"/>
</calcChain>
</file>

<file path=xl/sharedStrings.xml><?xml version="1.0" encoding="utf-8"?>
<sst xmlns="http://schemas.openxmlformats.org/spreadsheetml/2006/main" count="190" uniqueCount="137">
  <si>
    <t>Juridinis asmuo</t>
  </si>
  <si>
    <t>2.</t>
  </si>
  <si>
    <t>3.</t>
  </si>
  <si>
    <t>5.</t>
  </si>
  <si>
    <t>6.</t>
  </si>
  <si>
    <t>Maksimalus balų skaičius</t>
  </si>
  <si>
    <t>1.</t>
  </si>
  <si>
    <t>www.idus.lt</t>
  </si>
  <si>
    <t>Fizinis asmuo</t>
  </si>
  <si>
    <t>Pareiškėja yra moteris</t>
  </si>
  <si>
    <t>Nekilnojamasis turtas, kuriame planuojama vykdyti projekte numatytą veiklą, pareiškėjui priklauso nuosavybės teise</t>
  </si>
  <si>
    <t>1-25</t>
  </si>
  <si>
    <t>Yra iki 40 metų (imtinai) amžiaus</t>
  </si>
  <si>
    <t xml:space="preserve">7. </t>
  </si>
  <si>
    <t>7.</t>
  </si>
  <si>
    <t xml:space="preserve">8. </t>
  </si>
  <si>
    <t>4.1.</t>
  </si>
  <si>
    <t>4.2.</t>
  </si>
  <si>
    <t>4.3.</t>
  </si>
  <si>
    <t>4.4.</t>
  </si>
  <si>
    <t>4.5.</t>
  </si>
  <si>
    <t>5 arba 10</t>
  </si>
  <si>
    <t>Iš viso:</t>
  </si>
  <si>
    <t>Kaimo gyventojas (nepertraukiamai deklaruoja gyvenamąją vietą kaimo vietovėje):</t>
  </si>
  <si>
    <t>5 ir daugiau metų</t>
  </si>
  <si>
    <t>nuo 4 iki 5 metų</t>
  </si>
  <si>
    <t>nuo 3 iki 4 metų</t>
  </si>
  <si>
    <t>nuo 2 iki 3 metų</t>
  </si>
  <si>
    <t>nuo 1 iki 2 metų</t>
  </si>
  <si>
    <t>Registruotas (nepertraukiamai) kaime:</t>
  </si>
  <si>
    <t>1.1.</t>
  </si>
  <si>
    <t>1.2.</t>
  </si>
  <si>
    <t>1.3.</t>
  </si>
  <si>
    <t>1.4.</t>
  </si>
  <si>
    <t>1.5.</t>
  </si>
  <si>
    <t>Prašoma mažesnio paramos intensyvumo arba didesnis projektas:</t>
  </si>
  <si>
    <t>2.1.</t>
  </si>
  <si>
    <t>2.2.</t>
  </si>
  <si>
    <t xml:space="preserve">Prašoma mažesnio paramos intensyvumo (taikoma projektams, kurių vertė yra iki 400 000 Eur (be PVM) (imtinai). Paramos intensyvumas nuo 25 proc. iki 49 proc. įskaitytinai – po vieną balą už kiekvieną procentinį punktą </t>
  </si>
  <si>
    <t xml:space="preserve">Didesnė projekto vertė (taikoma projektams, kurių vertė didesnė kaip 400 000 Eur (be PVM). Kai projekto vertė didesnė kaip 400 000 Eur – po vieną balą už kiekvieną procentinį punktą. </t>
  </si>
  <si>
    <t xml:space="preserve">4. </t>
  </si>
  <si>
    <t>Papildomai sukuriama darbo vieta, viršijanti privalomas sukurti darbo vietas pagal prašomą paramos sumą (vienai darbo vietai (etatui) – 50 000 Eur paramos):</t>
  </si>
  <si>
    <t>iki 0,25 etato</t>
  </si>
  <si>
    <t>nuo 0,25 (imtinai) iki 0,5 etato</t>
  </si>
  <si>
    <t>nuo 0,5 (imtinai) iki 0,75 etato</t>
  </si>
  <si>
    <t>nuo 0,75 (imtinai) iki 1 etato</t>
  </si>
  <si>
    <t>1 etatas ir daugiau</t>
  </si>
  <si>
    <t>Pagrindinio akcininko (MB atveju - vadovo), esančio juo paraiškos pateikimo dieną ne trumpiau kaip paskutinius vienerius metus nepertraukiamai, amžius yra iki 40 metų (imtinai)</t>
  </si>
  <si>
    <t>Pagrindinė akcininkė (MB atveju - vadovė), esanti ja paraiškos pateikimo dieną ne trumpiau kaip paskutinius vienerius metus nepertraukiamai, yra moteris</t>
  </si>
  <si>
    <t>2) metinės pajamos yra iki 700 000 Eur.</t>
  </si>
  <si>
    <t>Pareiškėjas ataskaitiniais metais atitinka šias sąlygas: 1) vidutinis metinis darbuotojų skaičius yra mažiau kaip 10; 2) metinės pajamos yra iki 700 000 Eur.</t>
  </si>
  <si>
    <t>max paramos intensyvumas</t>
  </si>
  <si>
    <t xml:space="preserve">prašomas paramos intensyvumas </t>
  </si>
  <si>
    <t>mažesnis paramos intensyvumas proc. punktais</t>
  </si>
  <si>
    <t>Paramos sumažinimas</t>
  </si>
  <si>
    <t>įvesti</t>
  </si>
  <si>
    <t>lieka paramos</t>
  </si>
  <si>
    <t>paramos sumos sumažėjimas</t>
  </si>
  <si>
    <t>gaunami balai</t>
  </si>
  <si>
    <t>max paramos suma pagal max intesyvumą</t>
  </si>
  <si>
    <t>prašoma paramos suma</t>
  </si>
  <si>
    <t>Paramos suma (pagal investicijas ir darbo vietas ir max. 50 proc. intensyvumą)</t>
  </si>
  <si>
    <t xml:space="preserve">Kai projektas virš 400 000, be PVM </t>
  </si>
  <si>
    <t xml:space="preserve">Kai projektas iki 400 000 imtinai, be PVM </t>
  </si>
  <si>
    <t>max projekto dydis</t>
  </si>
  <si>
    <t>planuojamas projekto dydis</t>
  </si>
  <si>
    <t>didesnis projekto dydis, proc.</t>
  </si>
  <si>
    <r>
      <t xml:space="preserve">Norimas balų skaičius </t>
    </r>
    <r>
      <rPr>
        <sz val="10"/>
        <color rgb="FFFF0000"/>
        <rFont val="Arial"/>
        <family val="2"/>
        <charset val="186"/>
      </rPr>
      <t>(max. 25)</t>
    </r>
  </si>
  <si>
    <r>
      <t xml:space="preserve">gaunami balai </t>
    </r>
    <r>
      <rPr>
        <sz val="10"/>
        <color rgb="FFFF0000"/>
        <rFont val="Arial"/>
        <family val="2"/>
        <charset val="186"/>
      </rPr>
      <t>(max 25)</t>
    </r>
  </si>
  <si>
    <t>min nauja darbo vieta etatas</t>
  </si>
  <si>
    <t>max. paramos suma</t>
  </si>
  <si>
    <t>Zarasų r. sav.</t>
  </si>
  <si>
    <t>10 balų</t>
  </si>
  <si>
    <t>Vilniaus r. sav.</t>
  </si>
  <si>
    <t>5 balai</t>
  </si>
  <si>
    <t>Vilkaviškio r. sav.</t>
  </si>
  <si>
    <t>Varėnos r. sav.</t>
  </si>
  <si>
    <t>Utenos r. sav.</t>
  </si>
  <si>
    <t>Ukmergės r. sav.</t>
  </si>
  <si>
    <t>Trakų r. sav.</t>
  </si>
  <si>
    <t>Nuoroda nedarbo rodikliui</t>
  </si>
  <si>
    <t>Telšių r. sav.</t>
  </si>
  <si>
    <t>Tauragės r. sav.</t>
  </si>
  <si>
    <t>Švenčionių r. sav.</t>
  </si>
  <si>
    <t>Širvintų r. sav.</t>
  </si>
  <si>
    <t>Šilutės r. sav.</t>
  </si>
  <si>
    <t>Šilalės r. sav.</t>
  </si>
  <si>
    <t>Šiaulių r. sav.</t>
  </si>
  <si>
    <t>Šalčininkų r. sav.</t>
  </si>
  <si>
    <t>Šakių r. sav.</t>
  </si>
  <si>
    <t>Skuodo r. sav.</t>
  </si>
  <si>
    <t>Rokiškio r. sav.</t>
  </si>
  <si>
    <t>Rietavo sav.</t>
  </si>
  <si>
    <t>Raseinių r. sav.</t>
  </si>
  <si>
    <t>Radviliškio r. sav.</t>
  </si>
  <si>
    <t>Prienų r.sav.</t>
  </si>
  <si>
    <t>Plungės r. sav.</t>
  </si>
  <si>
    <t>Pasvalio r. sav.</t>
  </si>
  <si>
    <t>Panevėžio r. sav.</t>
  </si>
  <si>
    <t>Pakruojo r. sav.</t>
  </si>
  <si>
    <t>Molėtų r. sav.</t>
  </si>
  <si>
    <t>Mažeikių r. sav.</t>
  </si>
  <si>
    <t>Lazdijų r. sav.</t>
  </si>
  <si>
    <t>Kupiškio r. sav.</t>
  </si>
  <si>
    <t>Kretingos r. sav.</t>
  </si>
  <si>
    <t>Klaipėdos r. sav.</t>
  </si>
  <si>
    <t>Kelmės r. sav.</t>
  </si>
  <si>
    <t>Kėdainių r. sav.</t>
  </si>
  <si>
    <t>Kauno r. sav.</t>
  </si>
  <si>
    <t>Kaišiadorių r. sav.</t>
  </si>
  <si>
    <t>Jurbarko r. sav.</t>
  </si>
  <si>
    <t>Joniškio r. sav.</t>
  </si>
  <si>
    <t>Jonavos r. sav.</t>
  </si>
  <si>
    <t>Ignalinos r. sav.</t>
  </si>
  <si>
    <t>Biržų r. sav.</t>
  </si>
  <si>
    <t>Anykščių r. sav.</t>
  </si>
  <si>
    <t>Alytaus r. sav.</t>
  </si>
  <si>
    <t>Akmenės r. sav.</t>
  </si>
  <si>
    <t>Alytaus m. sav.</t>
  </si>
  <si>
    <t>Birštono sav.</t>
  </si>
  <si>
    <t>Druskininkų sav.</t>
  </si>
  <si>
    <t>Elektrėnų sav.</t>
  </si>
  <si>
    <t>Kalvarijos sav.</t>
  </si>
  <si>
    <t>Kauno m. sav.</t>
  </si>
  <si>
    <t>Kazlų Rūdos sav.</t>
  </si>
  <si>
    <t>Klaipėdos m. sav.</t>
  </si>
  <si>
    <t>Marijampolės sav.</t>
  </si>
  <si>
    <t>Neringos sav.</t>
  </si>
  <si>
    <t>Pagėgių sav.</t>
  </si>
  <si>
    <t>Palangos m. sav.</t>
  </si>
  <si>
    <t>Panevėžio m. sav.</t>
  </si>
  <si>
    <t>Šiaulių m.sav.</t>
  </si>
  <si>
    <t>Vilniaus m. sav.</t>
  </si>
  <si>
    <t>Visagino m. sav.</t>
  </si>
  <si>
    <t>https://uzt.lt/darbo-rinka/statistiniai-rodikliai/</t>
  </si>
  <si>
    <r>
      <t>Projektas įgyvendinamas savivaldybėje su aukštesniu nei vidutinis Lietuvos nedarbo lygis (</t>
    </r>
    <r>
      <rPr>
        <i/>
        <sz val="9"/>
        <color theme="1"/>
        <rFont val="Arial"/>
        <family val="2"/>
      </rPr>
      <t>vertinama pagal 2019 m. vidutinius metinius duomenis, iki 3 proc. p. didesnis - 5 balai, 3 ir daugiau proc. p. didesnis - 10 balų</t>
    </r>
    <r>
      <rPr>
        <b/>
        <sz val="9"/>
        <color theme="1"/>
        <rFont val="Arial"/>
        <family val="2"/>
        <charset val="186"/>
      </rPr>
      <t>), jei projekte numatyta teikti tik mobiliąsias paslaugas, atrankos balai nesuteikiami</t>
    </r>
  </si>
  <si>
    <t>ŠALYJE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</si>
</sst>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u/>
      <sz val="10"/>
      <color theme="10"/>
      <name val="Arial"/>
      <family val="2"/>
      <charset val="186"/>
    </font>
    <font>
      <b/>
      <sz val="14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u/>
      <sz val="9"/>
      <color theme="10"/>
      <name val="Arial"/>
      <family val="2"/>
      <charset val="186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Times New Roman"/>
      <family val="1"/>
      <charset val="186"/>
    </font>
    <font>
      <sz val="10"/>
      <color theme="1"/>
      <name val="Arial"/>
      <family val="2"/>
      <charset val="186"/>
    </font>
    <font>
      <b/>
      <u/>
      <sz val="10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sz val="12"/>
      <color theme="1"/>
      <name val="Arial"/>
      <family val="2"/>
      <charset val="186"/>
    </font>
    <font>
      <b/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88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49" fontId="0" fillId="0" borderId="0" xfId="0" applyNumberFormat="1" applyBorder="1"/>
    <xf numFmtId="0" fontId="0" fillId="0" borderId="0" xfId="0" applyBorder="1"/>
    <xf numFmtId="0" fontId="0" fillId="0" borderId="5" xfId="0" applyBorder="1"/>
    <xf numFmtId="0" fontId="4" fillId="0" borderId="0" xfId="0" applyFont="1" applyBorder="1"/>
    <xf numFmtId="0" fontId="4" fillId="0" borderId="5" xfId="0" applyFont="1" applyBorder="1"/>
    <xf numFmtId="0" fontId="0" fillId="0" borderId="6" xfId="0" applyBorder="1"/>
    <xf numFmtId="49" fontId="0" fillId="0" borderId="7" xfId="0" applyNumberFormat="1" applyBorder="1"/>
    <xf numFmtId="0" fontId="0" fillId="0" borderId="7" xfId="0" applyBorder="1"/>
    <xf numFmtId="0" fontId="0" fillId="0" borderId="8" xfId="0" applyBorder="1"/>
    <xf numFmtId="0" fontId="1" fillId="0" borderId="0" xfId="0" applyFont="1" applyBorder="1"/>
    <xf numFmtId="0" fontId="0" fillId="0" borderId="0" xfId="0" applyBorder="1" applyAlignment="1">
      <alignment horizontal="left"/>
    </xf>
    <xf numFmtId="0" fontId="5" fillId="0" borderId="4" xfId="0" applyFont="1" applyBorder="1"/>
    <xf numFmtId="49" fontId="6" fillId="0" borderId="0" xfId="0" applyNumberFormat="1" applyFont="1" applyBorder="1"/>
    <xf numFmtId="0" fontId="6" fillId="0" borderId="0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0" xfId="0" applyFont="1"/>
    <xf numFmtId="49" fontId="5" fillId="0" borderId="0" xfId="0" applyNumberFormat="1" applyFont="1" applyBorder="1"/>
    <xf numFmtId="49" fontId="5" fillId="0" borderId="5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 horizontal="right"/>
    </xf>
    <xf numFmtId="0" fontId="7" fillId="0" borderId="0" xfId="1" applyFont="1" applyBorder="1"/>
    <xf numFmtId="0" fontId="5" fillId="0" borderId="0" xfId="0" applyFont="1" applyBorder="1" applyAlignment="1">
      <alignment horizontal="left"/>
    </xf>
    <xf numFmtId="0" fontId="0" fillId="0" borderId="0" xfId="0" applyFont="1" applyBorder="1"/>
    <xf numFmtId="49" fontId="0" fillId="0" borderId="0" xfId="0" applyNumberFormat="1" applyFont="1" applyBorder="1" applyAlignment="1">
      <alignment horizontal="right"/>
    </xf>
    <xf numFmtId="0" fontId="0" fillId="0" borderId="0" xfId="0" applyFont="1" applyFill="1" applyBorder="1"/>
    <xf numFmtId="49" fontId="5" fillId="0" borderId="0" xfId="0" applyNumberFormat="1" applyFont="1" applyFill="1" applyBorder="1"/>
    <xf numFmtId="0" fontId="5" fillId="0" borderId="0" xfId="0" applyFont="1" applyFill="1" applyBorder="1"/>
    <xf numFmtId="49" fontId="6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49" fontId="9" fillId="0" borderId="0" xfId="0" applyNumberFormat="1" applyFont="1" applyFill="1" applyBorder="1"/>
    <xf numFmtId="0" fontId="5" fillId="0" borderId="0" xfId="0" applyFont="1" applyFill="1"/>
    <xf numFmtId="0" fontId="0" fillId="0" borderId="0" xfId="0" applyFont="1" applyBorder="1" applyAlignment="1">
      <alignment horizontal="right"/>
    </xf>
    <xf numFmtId="0" fontId="1" fillId="0" borderId="0" xfId="0" applyFont="1"/>
    <xf numFmtId="0" fontId="5" fillId="0" borderId="0" xfId="0" applyFont="1" applyBorder="1" applyAlignment="1">
      <alignment wrapText="1"/>
    </xf>
    <xf numFmtId="0" fontId="10" fillId="0" borderId="0" xfId="0" applyFont="1"/>
    <xf numFmtId="0" fontId="9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9" fontId="0" fillId="0" borderId="0" xfId="2" applyFont="1"/>
    <xf numFmtId="0" fontId="0" fillId="3" borderId="0" xfId="0" applyFill="1"/>
    <xf numFmtId="10" fontId="0" fillId="0" borderId="0" xfId="0" applyNumberFormat="1"/>
    <xf numFmtId="4" fontId="0" fillId="0" borderId="0" xfId="0" applyNumberFormat="1"/>
    <xf numFmtId="9" fontId="0" fillId="0" borderId="0" xfId="2" applyFont="1" applyFill="1"/>
    <xf numFmtId="9" fontId="0" fillId="0" borderId="0" xfId="0" applyNumberFormat="1" applyFill="1"/>
    <xf numFmtId="4" fontId="0" fillId="4" borderId="0" xfId="0" applyNumberFormat="1" applyFill="1"/>
    <xf numFmtId="4" fontId="0" fillId="3" borderId="0" xfId="0" applyNumberFormat="1" applyFill="1"/>
    <xf numFmtId="0" fontId="0" fillId="0" borderId="0" xfId="0" applyFill="1"/>
    <xf numFmtId="0" fontId="12" fillId="0" borderId="0" xfId="0" applyFont="1"/>
    <xf numFmtId="4" fontId="0" fillId="0" borderId="0" xfId="0" applyNumberFormat="1" applyFill="1"/>
    <xf numFmtId="10" fontId="0" fillId="0" borderId="0" xfId="0" applyNumberFormat="1" applyFill="1"/>
    <xf numFmtId="0" fontId="13" fillId="0" borderId="0" xfId="0" applyFont="1"/>
    <xf numFmtId="0" fontId="14" fillId="5" borderId="0" xfId="0" applyFont="1" applyFill="1" applyAlignment="1">
      <alignment horizontal="center"/>
    </xf>
    <xf numFmtId="0" fontId="0" fillId="0" borderId="0" xfId="0"/>
    <xf numFmtId="0" fontId="0" fillId="0" borderId="0" xfId="0"/>
    <xf numFmtId="2" fontId="0" fillId="0" borderId="0" xfId="0" applyNumberFormat="1"/>
    <xf numFmtId="0" fontId="1" fillId="0" borderId="0" xfId="0" applyFont="1"/>
    <xf numFmtId="0" fontId="0" fillId="0" borderId="0" xfId="0"/>
    <xf numFmtId="0" fontId="2" fillId="0" borderId="0" xfId="1"/>
    <xf numFmtId="2" fontId="0" fillId="0" borderId="0" xfId="0" applyNumberFormat="1"/>
    <xf numFmtId="0" fontId="14" fillId="4" borderId="0" xfId="0" applyFont="1" applyFill="1" applyAlignment="1">
      <alignment horizontal="center"/>
    </xf>
    <xf numFmtId="0" fontId="15" fillId="0" borderId="0" xfId="1" applyFont="1" applyAlignment="1">
      <alignment horizontal="right"/>
    </xf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1" fontId="5" fillId="0" borderId="0" xfId="0" applyNumberFormat="1" applyFont="1" applyFill="1" applyBorder="1" applyProtection="1">
      <protection locked="0"/>
    </xf>
    <xf numFmtId="1" fontId="5" fillId="0" borderId="0" xfId="0" applyNumberFormat="1" applyFont="1" applyBorder="1" applyProtection="1">
      <protection locked="0"/>
    </xf>
    <xf numFmtId="1" fontId="5" fillId="2" borderId="0" xfId="0" applyNumberFormat="1" applyFont="1" applyFill="1" applyBorder="1" applyProtection="1">
      <protection locked="0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Border="1" applyProtection="1">
      <protection locked="0"/>
    </xf>
    <xf numFmtId="1" fontId="4" fillId="0" borderId="0" xfId="0" applyNumberFormat="1" applyFont="1" applyBorder="1" applyProtection="1">
      <protection locked="0"/>
    </xf>
    <xf numFmtId="1" fontId="0" fillId="0" borderId="0" xfId="0" applyNumberFormat="1" applyProtection="1">
      <protection locked="0"/>
    </xf>
    <xf numFmtId="1" fontId="1" fillId="0" borderId="0" xfId="0" applyNumberFormat="1" applyFont="1" applyAlignment="1" applyProtection="1">
      <alignment horizontal="right"/>
      <protection locked="0"/>
    </xf>
    <xf numFmtId="1" fontId="5" fillId="0" borderId="0" xfId="0" applyNumberFormat="1" applyFont="1" applyFill="1" applyProtection="1">
      <protection locked="0"/>
    </xf>
    <xf numFmtId="1" fontId="5" fillId="0" borderId="0" xfId="0" applyNumberFormat="1" applyFont="1" applyProtection="1">
      <protection locked="0"/>
    </xf>
    <xf numFmtId="1" fontId="5" fillId="2" borderId="0" xfId="0" applyNumberFormat="1" applyFont="1" applyFill="1" applyProtection="1">
      <protection locked="0"/>
    </xf>
    <xf numFmtId="1" fontId="1" fillId="0" borderId="0" xfId="0" applyNumberFormat="1" applyFont="1" applyProtection="1">
      <protection locked="0"/>
    </xf>
  </cellXfs>
  <cellStyles count="3">
    <cellStyle name="Hyperlink" xfId="1" builtinId="8"/>
    <cellStyle name="Normal" xfId="0" builtinId="0"/>
    <cellStyle name="Percent" xfId="2" builtinId="5"/>
  </cellStyles>
  <dxfs count="2">
    <dxf>
      <font>
        <color auto="1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5819775</xdr:colOff>
      <xdr:row>0</xdr:row>
      <xdr:rowOff>0</xdr:rowOff>
    </xdr:from>
    <xdr:to>
      <xdr:col>4</xdr:col>
      <xdr:colOff>0</xdr:colOff>
      <xdr:row>5</xdr:row>
      <xdr:rowOff>266700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0"/>
          <a:ext cx="1076325" cy="1076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dus.lt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uzt.lt/darbo-rinka/statistiniai-rodiklia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47"/>
  <sheetViews>
    <sheetView tabSelected="1" workbookViewId="0"/>
  </sheetViews>
  <sheetFormatPr defaultRowHeight="12.75" x14ac:dyDescent="0.2"/>
  <cols>
    <col min="1" max="1" width="2.7109375" customWidth="1"/>
    <col min="2" max="2" width="8" style="1" customWidth="1"/>
    <col min="3" max="3" width="94.42578125" customWidth="1"/>
    <col min="4" max="4" width="9" customWidth="1"/>
    <col min="5" max="5" width="3" customWidth="1"/>
    <col min="6" max="6" width="9" style="73" customWidth="1"/>
    <col min="7" max="7" width="2.85546875" customWidth="1"/>
    <col min="8" max="8" width="7.85546875" style="1" customWidth="1"/>
    <col min="9" max="9" width="94.7109375" customWidth="1"/>
    <col min="10" max="10" width="25.42578125" hidden="1" customWidth="1"/>
    <col min="11" max="11" width="10.140625" customWidth="1"/>
    <col min="12" max="12" width="2.42578125" customWidth="1"/>
    <col min="13" max="13" width="9.140625" style="73"/>
  </cols>
  <sheetData>
    <row r="6" spans="1:13" ht="37.5" customHeight="1" x14ac:dyDescent="0.25">
      <c r="D6" s="70" t="s">
        <v>7</v>
      </c>
    </row>
    <row r="8" spans="1:13" ht="5.25" customHeight="1" x14ac:dyDescent="0.2">
      <c r="A8" s="2"/>
      <c r="B8" s="3"/>
      <c r="C8" s="4"/>
      <c r="D8" s="4"/>
      <c r="E8" s="5"/>
      <c r="F8" s="74"/>
      <c r="G8" s="2"/>
      <c r="H8" s="3"/>
      <c r="I8" s="4"/>
      <c r="J8" s="4"/>
      <c r="K8" s="4"/>
      <c r="L8" s="5"/>
    </row>
    <row r="9" spans="1:13" ht="18" x14ac:dyDescent="0.25">
      <c r="A9" s="6"/>
      <c r="B9" s="71" t="s">
        <v>8</v>
      </c>
      <c r="C9" s="71"/>
      <c r="D9" s="71"/>
      <c r="E9" s="7"/>
      <c r="F9" s="75"/>
      <c r="G9" s="6"/>
      <c r="H9" s="71" t="s">
        <v>0</v>
      </c>
      <c r="I9" s="71"/>
      <c r="J9" s="71"/>
      <c r="K9" s="9"/>
      <c r="L9" s="10"/>
    </row>
    <row r="10" spans="1:13" ht="5.25" customHeight="1" x14ac:dyDescent="0.2">
      <c r="A10" s="6"/>
      <c r="B10" s="8"/>
      <c r="C10" s="9"/>
      <c r="D10" s="9"/>
      <c r="E10" s="10"/>
      <c r="F10" s="74"/>
      <c r="G10" s="6"/>
      <c r="H10" s="8"/>
      <c r="I10" s="9"/>
      <c r="J10" s="9"/>
      <c r="K10" s="9"/>
      <c r="L10" s="10"/>
    </row>
    <row r="11" spans="1:13" s="24" customFormat="1" ht="12" x14ac:dyDescent="0.2">
      <c r="A11" s="19"/>
      <c r="B11" s="20" t="s">
        <v>6</v>
      </c>
      <c r="C11" s="21" t="s">
        <v>23</v>
      </c>
      <c r="D11" s="22">
        <v>20</v>
      </c>
      <c r="E11" s="23"/>
      <c r="F11" s="76"/>
      <c r="G11" s="19"/>
      <c r="H11" s="20" t="s">
        <v>6</v>
      </c>
      <c r="I11" s="21" t="s">
        <v>29</v>
      </c>
      <c r="J11" s="22"/>
      <c r="K11" s="22">
        <v>20</v>
      </c>
      <c r="L11" s="23"/>
      <c r="M11" s="84"/>
    </row>
    <row r="12" spans="1:13" s="24" customFormat="1" ht="4.5" customHeight="1" x14ac:dyDescent="0.2">
      <c r="A12" s="19"/>
      <c r="B12" s="33"/>
      <c r="C12" s="34"/>
      <c r="D12" s="30"/>
      <c r="E12" s="23"/>
      <c r="F12" s="77"/>
      <c r="G12" s="19"/>
      <c r="H12" s="25"/>
      <c r="I12" s="22"/>
      <c r="J12" s="22"/>
      <c r="K12" s="30"/>
      <c r="L12" s="23"/>
      <c r="M12" s="85"/>
    </row>
    <row r="13" spans="1:13" s="24" customFormat="1" ht="12" x14ac:dyDescent="0.2">
      <c r="A13" s="19"/>
      <c r="B13" s="25" t="s">
        <v>30</v>
      </c>
      <c r="C13" s="22" t="s">
        <v>24</v>
      </c>
      <c r="D13" s="22">
        <v>20</v>
      </c>
      <c r="E13" s="23"/>
      <c r="F13" s="78"/>
      <c r="G13" s="19"/>
      <c r="H13" s="25" t="s">
        <v>30</v>
      </c>
      <c r="I13" s="22" t="s">
        <v>24</v>
      </c>
      <c r="J13" s="22"/>
      <c r="K13" s="22">
        <v>20</v>
      </c>
      <c r="L13" s="23"/>
      <c r="M13" s="86"/>
    </row>
    <row r="14" spans="1:13" s="24" customFormat="1" ht="12" x14ac:dyDescent="0.2">
      <c r="A14" s="19"/>
      <c r="B14" s="25" t="s">
        <v>31</v>
      </c>
      <c r="C14" s="22" t="s">
        <v>25</v>
      </c>
      <c r="D14" s="22">
        <v>15</v>
      </c>
      <c r="E14" s="23"/>
      <c r="F14" s="78"/>
      <c r="G14" s="19"/>
      <c r="H14" s="25" t="s">
        <v>31</v>
      </c>
      <c r="I14" s="22" t="s">
        <v>25</v>
      </c>
      <c r="J14" s="22"/>
      <c r="K14" s="22">
        <v>15</v>
      </c>
      <c r="L14" s="23"/>
      <c r="M14" s="86"/>
    </row>
    <row r="15" spans="1:13" s="24" customFormat="1" ht="12" x14ac:dyDescent="0.2">
      <c r="A15" s="19"/>
      <c r="B15" s="25" t="s">
        <v>32</v>
      </c>
      <c r="C15" s="22" t="s">
        <v>26</v>
      </c>
      <c r="D15" s="22">
        <v>10</v>
      </c>
      <c r="E15" s="23"/>
      <c r="F15" s="78"/>
      <c r="G15" s="19"/>
      <c r="H15" s="25" t="s">
        <v>32</v>
      </c>
      <c r="I15" s="22" t="s">
        <v>26</v>
      </c>
      <c r="J15" s="22"/>
      <c r="K15" s="22">
        <v>10</v>
      </c>
      <c r="L15" s="23"/>
      <c r="M15" s="86"/>
    </row>
    <row r="16" spans="1:13" s="24" customFormat="1" ht="12" x14ac:dyDescent="0.2">
      <c r="A16" s="19"/>
      <c r="B16" s="25" t="s">
        <v>33</v>
      </c>
      <c r="C16" s="22" t="s">
        <v>27</v>
      </c>
      <c r="D16" s="22">
        <v>5</v>
      </c>
      <c r="E16" s="23"/>
      <c r="F16" s="78"/>
      <c r="G16" s="19"/>
      <c r="H16" s="25" t="s">
        <v>33</v>
      </c>
      <c r="I16" s="22" t="s">
        <v>27</v>
      </c>
      <c r="J16" s="22"/>
      <c r="K16" s="22">
        <v>5</v>
      </c>
      <c r="L16" s="23"/>
      <c r="M16" s="86"/>
    </row>
    <row r="17" spans="1:13" s="24" customFormat="1" ht="12" x14ac:dyDescent="0.2">
      <c r="A17" s="19"/>
      <c r="B17" s="25" t="s">
        <v>34</v>
      </c>
      <c r="C17" s="22" t="s">
        <v>28</v>
      </c>
      <c r="D17" s="22">
        <v>3</v>
      </c>
      <c r="E17" s="23"/>
      <c r="F17" s="78"/>
      <c r="G17" s="19"/>
      <c r="H17" s="25" t="s">
        <v>34</v>
      </c>
      <c r="I17" s="22" t="s">
        <v>28</v>
      </c>
      <c r="J17" s="22"/>
      <c r="K17" s="22">
        <v>3</v>
      </c>
      <c r="L17" s="23"/>
      <c r="M17" s="86"/>
    </row>
    <row r="18" spans="1:13" s="24" customFormat="1" ht="4.5" customHeight="1" x14ac:dyDescent="0.2">
      <c r="A18" s="19"/>
      <c r="B18" s="33"/>
      <c r="C18" s="34"/>
      <c r="D18" s="30"/>
      <c r="E18" s="23"/>
      <c r="F18" s="77"/>
      <c r="G18" s="19"/>
      <c r="H18" s="25"/>
      <c r="I18" s="22"/>
      <c r="J18" s="22"/>
      <c r="K18" s="30"/>
      <c r="L18" s="23"/>
      <c r="M18" s="85"/>
    </row>
    <row r="19" spans="1:13" s="24" customFormat="1" x14ac:dyDescent="0.2">
      <c r="A19" s="19"/>
      <c r="B19" s="35" t="s">
        <v>1</v>
      </c>
      <c r="C19" s="36" t="s">
        <v>35</v>
      </c>
      <c r="D19" s="31" t="s">
        <v>11</v>
      </c>
      <c r="E19" s="26"/>
      <c r="F19" s="79"/>
      <c r="G19" s="27"/>
      <c r="H19" s="35" t="s">
        <v>1</v>
      </c>
      <c r="I19" s="36" t="s">
        <v>35</v>
      </c>
      <c r="J19" s="22"/>
      <c r="K19" s="31" t="s">
        <v>11</v>
      </c>
      <c r="L19" s="23"/>
      <c r="M19" s="84"/>
    </row>
    <row r="20" spans="1:13" s="24" customFormat="1" ht="4.5" customHeight="1" x14ac:dyDescent="0.2">
      <c r="A20" s="19"/>
      <c r="B20" s="33"/>
      <c r="C20" s="34"/>
      <c r="D20" s="30"/>
      <c r="E20" s="23"/>
      <c r="F20" s="77"/>
      <c r="G20" s="19"/>
      <c r="H20" s="33"/>
      <c r="I20" s="22"/>
      <c r="J20" s="22"/>
      <c r="K20" s="30"/>
      <c r="L20" s="23"/>
      <c r="M20" s="85"/>
    </row>
    <row r="21" spans="1:13" s="24" customFormat="1" ht="24" x14ac:dyDescent="0.2">
      <c r="A21" s="19"/>
      <c r="B21" s="25" t="s">
        <v>36</v>
      </c>
      <c r="C21" s="43" t="s">
        <v>38</v>
      </c>
      <c r="D21" s="31" t="s">
        <v>11</v>
      </c>
      <c r="E21" s="23"/>
      <c r="F21" s="78"/>
      <c r="G21" s="19"/>
      <c r="H21" s="25" t="s">
        <v>36</v>
      </c>
      <c r="I21" s="43" t="s">
        <v>38</v>
      </c>
      <c r="J21" s="22"/>
      <c r="K21" s="47" t="s">
        <v>11</v>
      </c>
      <c r="L21" s="23"/>
      <c r="M21" s="86"/>
    </row>
    <row r="22" spans="1:13" s="24" customFormat="1" ht="24" x14ac:dyDescent="0.2">
      <c r="A22" s="19"/>
      <c r="B22" s="25" t="s">
        <v>37</v>
      </c>
      <c r="C22" s="43" t="s">
        <v>39</v>
      </c>
      <c r="D22" s="31" t="s">
        <v>11</v>
      </c>
      <c r="E22" s="23"/>
      <c r="F22" s="78"/>
      <c r="G22" s="19"/>
      <c r="H22" s="25" t="s">
        <v>37</v>
      </c>
      <c r="I22" s="43" t="s">
        <v>39</v>
      </c>
      <c r="J22" s="22"/>
      <c r="K22" s="47" t="s">
        <v>11</v>
      </c>
      <c r="L22" s="23"/>
      <c r="M22" s="86"/>
    </row>
    <row r="23" spans="1:13" s="24" customFormat="1" ht="3" customHeight="1" x14ac:dyDescent="0.25">
      <c r="A23" s="19"/>
      <c r="B23" s="25"/>
      <c r="C23" s="44"/>
      <c r="D23" s="22"/>
      <c r="E23" s="23"/>
      <c r="F23" s="76"/>
      <c r="G23" s="19"/>
      <c r="H23" s="25"/>
      <c r="I23" s="22"/>
      <c r="J23" s="22"/>
      <c r="K23" s="22"/>
      <c r="L23" s="23"/>
      <c r="M23" s="84"/>
    </row>
    <row r="24" spans="1:13" s="24" customFormat="1" ht="41.45" customHeight="1" x14ac:dyDescent="0.2">
      <c r="A24" s="19"/>
      <c r="B24" s="35" t="s">
        <v>2</v>
      </c>
      <c r="C24" s="37" t="s">
        <v>135</v>
      </c>
      <c r="D24" s="41" t="s">
        <v>21</v>
      </c>
      <c r="E24" s="23"/>
      <c r="F24" s="78"/>
      <c r="G24" s="19"/>
      <c r="H24" s="35" t="s">
        <v>2</v>
      </c>
      <c r="I24" s="37" t="s">
        <v>135</v>
      </c>
      <c r="J24" s="28"/>
      <c r="K24" s="41" t="s">
        <v>21</v>
      </c>
      <c r="L24" s="23"/>
      <c r="M24" s="86"/>
    </row>
    <row r="25" spans="1:13" s="24" customFormat="1" ht="4.5" customHeight="1" x14ac:dyDescent="0.2">
      <c r="A25" s="19"/>
      <c r="B25" s="33"/>
      <c r="C25" s="34"/>
      <c r="D25" s="30"/>
      <c r="E25" s="23"/>
      <c r="F25" s="77"/>
      <c r="G25" s="19"/>
      <c r="H25" s="33"/>
      <c r="I25" s="22"/>
      <c r="J25" s="22"/>
      <c r="K25" s="30"/>
      <c r="L25" s="23"/>
      <c r="M25" s="85"/>
    </row>
    <row r="26" spans="1:13" s="24" customFormat="1" ht="24" x14ac:dyDescent="0.2">
      <c r="A26" s="19"/>
      <c r="B26" s="35" t="s">
        <v>40</v>
      </c>
      <c r="C26" s="37" t="s">
        <v>41</v>
      </c>
      <c r="D26" s="30">
        <v>10</v>
      </c>
      <c r="E26" s="23"/>
      <c r="F26" s="77"/>
      <c r="G26" s="19"/>
      <c r="H26" s="35" t="s">
        <v>40</v>
      </c>
      <c r="I26" s="37" t="s">
        <v>41</v>
      </c>
      <c r="J26" s="30">
        <v>10</v>
      </c>
      <c r="K26" s="30">
        <v>10</v>
      </c>
      <c r="L26" s="23"/>
      <c r="M26" s="84"/>
    </row>
    <row r="27" spans="1:13" s="24" customFormat="1" x14ac:dyDescent="0.2">
      <c r="A27" s="19"/>
      <c r="B27" s="25" t="s">
        <v>16</v>
      </c>
      <c r="C27" s="29" t="s">
        <v>42</v>
      </c>
      <c r="D27" s="30">
        <v>2</v>
      </c>
      <c r="E27" s="23"/>
      <c r="F27" s="78"/>
      <c r="G27" s="19"/>
      <c r="H27" s="25" t="s">
        <v>16</v>
      </c>
      <c r="I27" s="29" t="s">
        <v>42</v>
      </c>
      <c r="J27" s="30">
        <v>2</v>
      </c>
      <c r="K27" s="30">
        <v>2</v>
      </c>
      <c r="L27" s="23"/>
      <c r="M27" s="86"/>
    </row>
    <row r="28" spans="1:13" s="24" customFormat="1" x14ac:dyDescent="0.2">
      <c r="A28" s="19"/>
      <c r="B28" s="25" t="s">
        <v>17</v>
      </c>
      <c r="C28" s="29" t="s">
        <v>43</v>
      </c>
      <c r="D28" s="30">
        <v>4</v>
      </c>
      <c r="E28" s="23"/>
      <c r="F28" s="78"/>
      <c r="G28" s="19"/>
      <c r="H28" s="25" t="s">
        <v>17</v>
      </c>
      <c r="I28" s="29" t="s">
        <v>43</v>
      </c>
      <c r="J28" s="30">
        <v>4</v>
      </c>
      <c r="K28" s="30">
        <v>4</v>
      </c>
      <c r="L28" s="23"/>
      <c r="M28" s="86"/>
    </row>
    <row r="29" spans="1:13" s="24" customFormat="1" x14ac:dyDescent="0.2">
      <c r="A29" s="19"/>
      <c r="B29" s="25" t="s">
        <v>18</v>
      </c>
      <c r="C29" s="29" t="s">
        <v>44</v>
      </c>
      <c r="D29" s="30">
        <v>6</v>
      </c>
      <c r="E29" s="23"/>
      <c r="F29" s="78"/>
      <c r="G29" s="19"/>
      <c r="H29" s="25" t="s">
        <v>18</v>
      </c>
      <c r="I29" s="29" t="s">
        <v>44</v>
      </c>
      <c r="J29" s="30">
        <v>6</v>
      </c>
      <c r="K29" s="30">
        <v>6</v>
      </c>
      <c r="L29" s="23"/>
      <c r="M29" s="86"/>
    </row>
    <row r="30" spans="1:13" s="24" customFormat="1" x14ac:dyDescent="0.2">
      <c r="A30" s="19"/>
      <c r="B30" s="25" t="s">
        <v>19</v>
      </c>
      <c r="C30" s="29" t="s">
        <v>45</v>
      </c>
      <c r="D30" s="30">
        <v>8</v>
      </c>
      <c r="E30" s="23"/>
      <c r="F30" s="78"/>
      <c r="G30" s="19"/>
      <c r="H30" s="25" t="s">
        <v>19</v>
      </c>
      <c r="I30" s="29" t="s">
        <v>45</v>
      </c>
      <c r="J30" s="30">
        <v>8</v>
      </c>
      <c r="K30" s="30">
        <v>8</v>
      </c>
      <c r="L30" s="23"/>
      <c r="M30" s="86"/>
    </row>
    <row r="31" spans="1:13" s="24" customFormat="1" ht="14.25" customHeight="1" x14ac:dyDescent="0.2">
      <c r="A31" s="19"/>
      <c r="B31" s="25" t="s">
        <v>20</v>
      </c>
      <c r="C31" s="29" t="s">
        <v>46</v>
      </c>
      <c r="D31" s="30">
        <v>10</v>
      </c>
      <c r="E31" s="23"/>
      <c r="F31" s="78"/>
      <c r="G31" s="19"/>
      <c r="H31" s="25" t="s">
        <v>20</v>
      </c>
      <c r="I31" s="29" t="s">
        <v>46</v>
      </c>
      <c r="J31" s="30">
        <v>10</v>
      </c>
      <c r="K31" s="24">
        <v>10</v>
      </c>
      <c r="L31" s="23"/>
      <c r="M31" s="86"/>
    </row>
    <row r="32" spans="1:13" s="24" customFormat="1" ht="6.75" customHeight="1" x14ac:dyDescent="0.2">
      <c r="A32" s="19"/>
      <c r="B32" s="25"/>
      <c r="C32" s="29"/>
      <c r="D32" s="30"/>
      <c r="E32" s="23"/>
      <c r="F32" s="77"/>
      <c r="G32" s="19"/>
      <c r="H32" s="40"/>
      <c r="L32" s="23"/>
      <c r="M32" s="85"/>
    </row>
    <row r="33" spans="1:13" s="24" customFormat="1" x14ac:dyDescent="0.2">
      <c r="A33" s="19"/>
      <c r="B33" s="35" t="s">
        <v>3</v>
      </c>
      <c r="C33" s="36" t="s">
        <v>10</v>
      </c>
      <c r="D33" s="30">
        <v>10</v>
      </c>
      <c r="E33" s="23"/>
      <c r="F33" s="78"/>
      <c r="G33" s="19"/>
      <c r="H33" s="35" t="s">
        <v>3</v>
      </c>
      <c r="I33" s="21" t="s">
        <v>10</v>
      </c>
      <c r="J33" s="22"/>
      <c r="K33" s="32">
        <v>10</v>
      </c>
      <c r="L33" s="23"/>
      <c r="M33" s="86"/>
    </row>
    <row r="34" spans="1:13" s="24" customFormat="1" ht="6" customHeight="1" x14ac:dyDescent="0.2">
      <c r="A34" s="19"/>
      <c r="B34" s="33"/>
      <c r="C34" s="38"/>
      <c r="D34" s="30"/>
      <c r="E34" s="23"/>
      <c r="F34" s="77"/>
      <c r="G34" s="19"/>
      <c r="H34" s="33"/>
      <c r="I34" s="29"/>
      <c r="J34" s="22"/>
      <c r="K34" s="30"/>
      <c r="L34" s="23"/>
      <c r="M34" s="85"/>
    </row>
    <row r="35" spans="1:13" s="24" customFormat="1" ht="24" x14ac:dyDescent="0.2">
      <c r="A35" s="19"/>
      <c r="B35" s="39" t="s">
        <v>4</v>
      </c>
      <c r="C35" s="36" t="s">
        <v>12</v>
      </c>
      <c r="D35" s="30">
        <v>10</v>
      </c>
      <c r="E35" s="23"/>
      <c r="F35" s="78"/>
      <c r="G35" s="19"/>
      <c r="H35" s="39" t="s">
        <v>4</v>
      </c>
      <c r="I35" s="45" t="s">
        <v>47</v>
      </c>
      <c r="J35" s="22"/>
      <c r="K35" s="32">
        <v>10</v>
      </c>
      <c r="L35" s="23"/>
      <c r="M35" s="86"/>
    </row>
    <row r="36" spans="1:13" s="24" customFormat="1" ht="6.75" customHeight="1" x14ac:dyDescent="0.2">
      <c r="A36" s="19"/>
      <c r="B36" s="33"/>
      <c r="C36" s="34"/>
      <c r="D36" s="30"/>
      <c r="E36" s="23"/>
      <c r="F36" s="77"/>
      <c r="G36" s="19"/>
      <c r="H36" s="33"/>
      <c r="I36" s="22"/>
      <c r="J36" s="22"/>
      <c r="K36" s="30"/>
      <c r="L36" s="23"/>
      <c r="M36" s="85"/>
    </row>
    <row r="37" spans="1:13" s="24" customFormat="1" ht="27" customHeight="1" x14ac:dyDescent="0.2">
      <c r="A37" s="19"/>
      <c r="B37" s="39" t="s">
        <v>13</v>
      </c>
      <c r="C37" s="36" t="s">
        <v>9</v>
      </c>
      <c r="D37" s="30">
        <v>5</v>
      </c>
      <c r="E37" s="23"/>
      <c r="F37" s="78"/>
      <c r="G37" s="19"/>
      <c r="H37" s="39" t="s">
        <v>14</v>
      </c>
      <c r="I37" s="45" t="s">
        <v>48</v>
      </c>
      <c r="J37" s="22"/>
      <c r="K37" s="30">
        <v>5</v>
      </c>
      <c r="L37" s="23"/>
      <c r="M37" s="86"/>
    </row>
    <row r="38" spans="1:13" s="24" customFormat="1" ht="8.25" customHeight="1" x14ac:dyDescent="0.2">
      <c r="A38" s="19"/>
      <c r="B38" s="25"/>
      <c r="C38" s="22"/>
      <c r="D38" s="32"/>
      <c r="E38" s="23"/>
      <c r="F38" s="77"/>
      <c r="G38" s="19"/>
      <c r="H38" s="40"/>
      <c r="L38" s="23"/>
      <c r="M38" s="85"/>
    </row>
    <row r="39" spans="1:13" s="24" customFormat="1" ht="32.25" customHeight="1" x14ac:dyDescent="0.2">
      <c r="A39" s="19"/>
      <c r="B39" s="20" t="s">
        <v>15</v>
      </c>
      <c r="C39" s="46" t="s">
        <v>50</v>
      </c>
      <c r="D39" s="30">
        <v>10</v>
      </c>
      <c r="E39" s="23"/>
      <c r="F39" s="78"/>
      <c r="G39" s="19"/>
      <c r="H39" s="20" t="s">
        <v>15</v>
      </c>
      <c r="I39" s="46" t="s">
        <v>50</v>
      </c>
      <c r="J39" s="30">
        <v>10</v>
      </c>
      <c r="K39" s="32">
        <v>10</v>
      </c>
      <c r="L39" s="23"/>
      <c r="M39" s="86"/>
    </row>
    <row r="40" spans="1:13" ht="6.75" customHeight="1" x14ac:dyDescent="0.2">
      <c r="A40" s="6"/>
      <c r="B40" s="25"/>
      <c r="C40" s="22"/>
      <c r="D40" s="30"/>
      <c r="E40" s="10"/>
      <c r="F40" s="80"/>
      <c r="G40" s="6"/>
      <c r="H40" s="8"/>
      <c r="I40" s="18"/>
      <c r="J40" s="9"/>
      <c r="K40" s="9"/>
      <c r="L40" s="10"/>
      <c r="M40" s="82"/>
    </row>
    <row r="41" spans="1:13" ht="12.75" hidden="1" customHeight="1" x14ac:dyDescent="0.2">
      <c r="A41" s="6"/>
      <c r="B41" s="8"/>
      <c r="C41" s="9" t="s">
        <v>49</v>
      </c>
      <c r="D41" s="9"/>
      <c r="E41" s="10"/>
      <c r="F41" s="80"/>
      <c r="G41" s="6"/>
      <c r="H41" s="8"/>
      <c r="I41" s="9"/>
      <c r="J41" s="9"/>
      <c r="K41" s="17"/>
      <c r="L41" s="10"/>
      <c r="M41" s="82"/>
    </row>
    <row r="42" spans="1:13" ht="15" x14ac:dyDescent="0.25">
      <c r="A42" s="6"/>
      <c r="B42" s="72" t="s">
        <v>5</v>
      </c>
      <c r="C42" s="72"/>
      <c r="D42" s="11">
        <v>100</v>
      </c>
      <c r="E42" s="12"/>
      <c r="F42" s="81"/>
      <c r="G42" s="6"/>
      <c r="H42" s="8"/>
      <c r="I42" s="72" t="s">
        <v>5</v>
      </c>
      <c r="J42" s="72"/>
      <c r="K42" s="11">
        <v>100</v>
      </c>
      <c r="L42" s="10"/>
      <c r="M42" s="82"/>
    </row>
    <row r="43" spans="1:13" ht="6" customHeight="1" x14ac:dyDescent="0.2">
      <c r="A43" s="13"/>
      <c r="B43" s="14"/>
      <c r="C43" s="15"/>
      <c r="D43" s="15"/>
      <c r="E43" s="16"/>
      <c r="F43" s="80"/>
      <c r="G43" s="13"/>
      <c r="H43" s="14"/>
      <c r="I43" s="15"/>
      <c r="J43" s="15"/>
      <c r="K43" s="15"/>
      <c r="L43" s="16"/>
      <c r="M43" s="82"/>
    </row>
    <row r="44" spans="1:13" x14ac:dyDescent="0.2">
      <c r="F44" s="82"/>
      <c r="M44" s="82"/>
    </row>
    <row r="45" spans="1:13" x14ac:dyDescent="0.2">
      <c r="D45" s="42" t="s">
        <v>22</v>
      </c>
      <c r="F45" s="83">
        <f>F13+F14+F15+F16+F17+F21+F22+F24+F27+F28+F29+F30+F31+F33+F35+F37+F39</f>
        <v>0</v>
      </c>
      <c r="K45" s="42" t="s">
        <v>22</v>
      </c>
      <c r="M45" s="87">
        <f>M13+M14+M15+M16+M17+M21+M22+M24+M27+M28+M30+M29+M31+M33+M35+M37+M39</f>
        <v>0</v>
      </c>
    </row>
    <row r="47" spans="1:13" x14ac:dyDescent="0.2">
      <c r="F47" s="82"/>
    </row>
  </sheetData>
  <sheetProtection algorithmName="SHA-512" hashValue="qFkrtFS0KhilwcNQEGBREPUPr+Vw98xCncl8GtmMDptO2SIhcsW3XjnP5BpiYbviPP6taVOkLO91LY2UB3TMSA==" saltValue="c3y2M/F9CNsiGl/BmQBHdA==" spinCount="100000" sheet="1" objects="1" scenarios="1"/>
  <mergeCells count="4">
    <mergeCell ref="B9:D9"/>
    <mergeCell ref="H9:J9"/>
    <mergeCell ref="B42:C42"/>
    <mergeCell ref="I42:J42"/>
  </mergeCells>
  <hyperlinks>
    <hyperlink ref="D6" r:id="rId1"/>
  </hyperlinks>
  <pageMargins left="0.70866141732283472" right="0.70866141732283472" top="0.35433070866141736" bottom="0.74803149606299213" header="0.31496062992125984" footer="0.31496062992125984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1"/>
  <sheetViews>
    <sheetView workbookViewId="0"/>
  </sheetViews>
  <sheetFormatPr defaultRowHeight="12.75" x14ac:dyDescent="0.2"/>
  <cols>
    <col min="2" max="2" width="27" customWidth="1"/>
    <col min="4" max="4" width="20.28515625" customWidth="1"/>
  </cols>
  <sheetData>
    <row r="4" spans="2:4" x14ac:dyDescent="0.2">
      <c r="B4" s="29" t="s">
        <v>42</v>
      </c>
      <c r="C4">
        <v>2</v>
      </c>
    </row>
    <row r="5" spans="2:4" x14ac:dyDescent="0.2">
      <c r="B5" s="29" t="s">
        <v>43</v>
      </c>
      <c r="C5">
        <v>4</v>
      </c>
    </row>
    <row r="6" spans="2:4" x14ac:dyDescent="0.2">
      <c r="B6" s="29" t="s">
        <v>44</v>
      </c>
      <c r="C6">
        <v>6</v>
      </c>
    </row>
    <row r="7" spans="2:4" x14ac:dyDescent="0.2">
      <c r="B7" s="29" t="s">
        <v>45</v>
      </c>
      <c r="C7">
        <v>8</v>
      </c>
    </row>
    <row r="8" spans="2:4" x14ac:dyDescent="0.2">
      <c r="B8" s="29" t="s">
        <v>46</v>
      </c>
      <c r="C8">
        <v>10</v>
      </c>
    </row>
    <row r="10" spans="2:4" x14ac:dyDescent="0.2">
      <c r="D10" t="s">
        <v>70</v>
      </c>
    </row>
    <row r="11" spans="2:4" x14ac:dyDescent="0.2">
      <c r="B11" s="38" t="s">
        <v>69</v>
      </c>
      <c r="C11">
        <v>0.5</v>
      </c>
    </row>
  </sheetData>
  <sheetProtection algorithmName="SHA-512" hashValue="sWU/2lbwn9pP9whTeKwLzi+ogjO/RhTX3zWSD5jDZPbcdD8QVLoZVnCerZFBLCHK+IBaRki887MZ7KfdWajSjQ==" saltValue="zMv7+xI3o/meAXnfEFRjr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2"/>
  <sheetViews>
    <sheetView workbookViewId="0"/>
  </sheetViews>
  <sheetFormatPr defaultRowHeight="12.75" x14ac:dyDescent="0.2"/>
  <cols>
    <col min="2" max="2" width="72.42578125" customWidth="1"/>
    <col min="3" max="3" width="10.140625" bestFit="1" customWidth="1"/>
    <col min="5" max="5" width="27" customWidth="1"/>
  </cols>
  <sheetData>
    <row r="3" spans="2:4" x14ac:dyDescent="0.2">
      <c r="B3" s="57" t="s">
        <v>63</v>
      </c>
      <c r="C3" s="49">
        <v>100000</v>
      </c>
      <c r="D3" t="s">
        <v>55</v>
      </c>
    </row>
    <row r="4" spans="2:4" x14ac:dyDescent="0.2">
      <c r="B4" t="s">
        <v>59</v>
      </c>
      <c r="C4" s="56">
        <f>C3*0.5</f>
        <v>50000</v>
      </c>
    </row>
    <row r="5" spans="2:4" x14ac:dyDescent="0.2">
      <c r="B5" t="s">
        <v>60</v>
      </c>
      <c r="C5" s="49">
        <v>40000</v>
      </c>
      <c r="D5" t="s">
        <v>55</v>
      </c>
    </row>
    <row r="6" spans="2:4" x14ac:dyDescent="0.2">
      <c r="B6" t="s">
        <v>51</v>
      </c>
      <c r="C6" s="48">
        <v>0.5</v>
      </c>
    </row>
    <row r="7" spans="2:4" x14ac:dyDescent="0.2">
      <c r="B7" t="s">
        <v>52</v>
      </c>
      <c r="C7" s="52">
        <f>C5/C3</f>
        <v>0.4</v>
      </c>
    </row>
    <row r="8" spans="2:4" x14ac:dyDescent="0.2">
      <c r="B8" t="s">
        <v>53</v>
      </c>
      <c r="C8" s="53">
        <f>C6-C7</f>
        <v>9.9999999999999978E-2</v>
      </c>
    </row>
    <row r="9" spans="2:4" x14ac:dyDescent="0.2">
      <c r="B9" t="s">
        <v>58</v>
      </c>
      <c r="C9" s="54">
        <f>ROUND(C8*100,0)</f>
        <v>10</v>
      </c>
    </row>
    <row r="12" spans="2:4" x14ac:dyDescent="0.2">
      <c r="B12" t="s">
        <v>67</v>
      </c>
      <c r="C12" s="49">
        <v>11</v>
      </c>
      <c r="D12" t="s">
        <v>55</v>
      </c>
    </row>
    <row r="13" spans="2:4" x14ac:dyDescent="0.2">
      <c r="B13" t="s">
        <v>54</v>
      </c>
      <c r="C13" s="50">
        <f>1/100*C12</f>
        <v>0.11</v>
      </c>
    </row>
    <row r="14" spans="2:4" x14ac:dyDescent="0.2">
      <c r="B14" t="s">
        <v>61</v>
      </c>
      <c r="C14" s="55">
        <v>100000</v>
      </c>
      <c r="D14" t="s">
        <v>55</v>
      </c>
    </row>
    <row r="15" spans="2:4" x14ac:dyDescent="0.2">
      <c r="B15" t="s">
        <v>57</v>
      </c>
      <c r="C15" s="51">
        <f>C14*C13</f>
        <v>11000</v>
      </c>
    </row>
    <row r="16" spans="2:4" x14ac:dyDescent="0.2">
      <c r="B16" t="s">
        <v>56</v>
      </c>
      <c r="C16" s="54">
        <f>C14-C15</f>
        <v>89000</v>
      </c>
    </row>
    <row r="19" spans="2:4" x14ac:dyDescent="0.2">
      <c r="B19" s="57" t="s">
        <v>62</v>
      </c>
      <c r="C19" s="56"/>
    </row>
    <row r="20" spans="2:4" x14ac:dyDescent="0.2">
      <c r="B20" t="s">
        <v>64</v>
      </c>
      <c r="C20" s="56">
        <v>400000</v>
      </c>
    </row>
    <row r="21" spans="2:4" x14ac:dyDescent="0.2">
      <c r="B21" t="s">
        <v>65</v>
      </c>
      <c r="C21" s="49">
        <v>450000</v>
      </c>
      <c r="D21" t="s">
        <v>55</v>
      </c>
    </row>
    <row r="22" spans="2:4" x14ac:dyDescent="0.2">
      <c r="B22" t="s">
        <v>66</v>
      </c>
      <c r="C22" s="52">
        <f>(C21-C20)/C20</f>
        <v>0.125</v>
      </c>
    </row>
    <row r="23" spans="2:4" x14ac:dyDescent="0.2">
      <c r="B23" t="s">
        <v>68</v>
      </c>
      <c r="C23" s="56">
        <f>ROUNDDOWN(C22*100,0)</f>
        <v>12</v>
      </c>
    </row>
    <row r="24" spans="2:4" x14ac:dyDescent="0.2">
      <c r="C24" s="53"/>
    </row>
    <row r="25" spans="2:4" x14ac:dyDescent="0.2">
      <c r="C25" s="58"/>
    </row>
    <row r="26" spans="2:4" x14ac:dyDescent="0.2">
      <c r="C26" s="56"/>
    </row>
    <row r="27" spans="2:4" x14ac:dyDescent="0.2">
      <c r="C27" s="56"/>
    </row>
    <row r="28" spans="2:4" x14ac:dyDescent="0.2">
      <c r="B28" s="60"/>
      <c r="C28" s="56"/>
    </row>
    <row r="29" spans="2:4" x14ac:dyDescent="0.2">
      <c r="C29" s="59"/>
    </row>
    <row r="30" spans="2:4" x14ac:dyDescent="0.2">
      <c r="C30" s="58"/>
    </row>
    <row r="31" spans="2:4" x14ac:dyDescent="0.2">
      <c r="C31" s="58"/>
    </row>
    <row r="32" spans="2:4" x14ac:dyDescent="0.2">
      <c r="C32" s="58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D38" sqref="D38"/>
    </sheetView>
  </sheetViews>
  <sheetFormatPr defaultRowHeight="12.75" x14ac:dyDescent="0.2"/>
  <cols>
    <col min="1" max="1" width="8.85546875" style="63"/>
    <col min="2" max="2" width="14.7109375" style="62" customWidth="1"/>
    <col min="5" max="5" width="8.85546875" style="66"/>
  </cols>
  <sheetData>
    <row r="1" spans="2:7" x14ac:dyDescent="0.2">
      <c r="B1" s="63"/>
      <c r="C1" s="63"/>
    </row>
    <row r="2" spans="2:7" ht="15" x14ac:dyDescent="0.2">
      <c r="B2" s="63" t="s">
        <v>117</v>
      </c>
      <c r="C2" s="64">
        <v>12.216666667</v>
      </c>
      <c r="D2" s="68">
        <f>C2-$C$62</f>
        <v>3.8166666669999998</v>
      </c>
      <c r="G2" s="61" t="s">
        <v>72</v>
      </c>
    </row>
    <row r="3" spans="2:7" ht="15" x14ac:dyDescent="0.2">
      <c r="B3" s="63" t="s">
        <v>118</v>
      </c>
      <c r="C3" s="64">
        <v>9.5333333329999999</v>
      </c>
      <c r="D3" s="68">
        <f t="shared" ref="D3:D62" si="0">C3-$C$62</f>
        <v>1.1333333329999995</v>
      </c>
      <c r="G3" s="69" t="s">
        <v>74</v>
      </c>
    </row>
    <row r="4" spans="2:7" x14ac:dyDescent="0.2">
      <c r="B4" s="63" t="s">
        <v>116</v>
      </c>
      <c r="C4" s="64">
        <v>9.5500000000000007</v>
      </c>
      <c r="D4" s="68">
        <f t="shared" si="0"/>
        <v>1.1500000000000004</v>
      </c>
    </row>
    <row r="5" spans="2:7" x14ac:dyDescent="0.2">
      <c r="B5" s="63" t="s">
        <v>115</v>
      </c>
      <c r="C5" s="64">
        <v>11.808333333</v>
      </c>
      <c r="D5" s="68">
        <f t="shared" si="0"/>
        <v>3.4083333329999999</v>
      </c>
    </row>
    <row r="6" spans="2:7" x14ac:dyDescent="0.2">
      <c r="B6" s="63" t="s">
        <v>119</v>
      </c>
      <c r="C6" s="64">
        <v>6.4083333329999999</v>
      </c>
      <c r="D6" s="68">
        <f t="shared" si="0"/>
        <v>-1.9916666670000005</v>
      </c>
      <c r="G6" s="66" t="s">
        <v>80</v>
      </c>
    </row>
    <row r="7" spans="2:7" x14ac:dyDescent="0.2">
      <c r="B7" s="63" t="s">
        <v>114</v>
      </c>
      <c r="C7" s="64">
        <v>10.641666667000001</v>
      </c>
      <c r="D7" s="68">
        <f t="shared" si="0"/>
        <v>2.2416666670000005</v>
      </c>
      <c r="G7" s="67" t="s">
        <v>134</v>
      </c>
    </row>
    <row r="8" spans="2:7" x14ac:dyDescent="0.2">
      <c r="B8" s="63" t="s">
        <v>120</v>
      </c>
      <c r="C8" s="64">
        <v>8.8583333329999991</v>
      </c>
      <c r="D8" s="68">
        <f t="shared" si="0"/>
        <v>0.45833333299999879</v>
      </c>
    </row>
    <row r="9" spans="2:7" x14ac:dyDescent="0.2">
      <c r="B9" s="63" t="s">
        <v>121</v>
      </c>
      <c r="C9" s="64">
        <v>6.5</v>
      </c>
      <c r="D9" s="68">
        <f t="shared" si="0"/>
        <v>-1.9000000000000004</v>
      </c>
    </row>
    <row r="10" spans="2:7" x14ac:dyDescent="0.2">
      <c r="B10" s="63" t="s">
        <v>113</v>
      </c>
      <c r="C10" s="64">
        <v>14.116666667000001</v>
      </c>
      <c r="D10" s="68">
        <f t="shared" si="0"/>
        <v>5.7166666670000001</v>
      </c>
    </row>
    <row r="11" spans="2:7" x14ac:dyDescent="0.2">
      <c r="B11" s="63" t="s">
        <v>112</v>
      </c>
      <c r="C11" s="64">
        <v>11.35</v>
      </c>
      <c r="D11" s="68">
        <f t="shared" si="0"/>
        <v>2.9499999999999993</v>
      </c>
    </row>
    <row r="12" spans="2:7" x14ac:dyDescent="0.2">
      <c r="B12" s="63" t="s">
        <v>111</v>
      </c>
      <c r="C12" s="64">
        <v>11.8</v>
      </c>
      <c r="D12" s="68">
        <f t="shared" si="0"/>
        <v>3.4000000000000004</v>
      </c>
    </row>
    <row r="13" spans="2:7" x14ac:dyDescent="0.2">
      <c r="B13" s="63" t="s">
        <v>110</v>
      </c>
      <c r="C13" s="64">
        <v>12.025</v>
      </c>
      <c r="D13" s="68">
        <f t="shared" si="0"/>
        <v>3.625</v>
      </c>
    </row>
    <row r="14" spans="2:7" x14ac:dyDescent="0.2">
      <c r="B14" s="63" t="s">
        <v>109</v>
      </c>
      <c r="C14" s="64">
        <v>8.1166666670000005</v>
      </c>
      <c r="D14" s="68">
        <f t="shared" si="0"/>
        <v>-0.28333333299999985</v>
      </c>
    </row>
    <row r="15" spans="2:7" x14ac:dyDescent="0.2">
      <c r="B15" s="63" t="s">
        <v>122</v>
      </c>
      <c r="C15" s="64">
        <v>13.283333333</v>
      </c>
      <c r="D15" s="68">
        <f t="shared" si="0"/>
        <v>4.8833333329999995</v>
      </c>
    </row>
    <row r="16" spans="2:7" x14ac:dyDescent="0.2">
      <c r="B16" s="63" t="s">
        <v>123</v>
      </c>
      <c r="C16" s="64">
        <v>8.8416666670000001</v>
      </c>
      <c r="D16" s="68">
        <f t="shared" si="0"/>
        <v>0.44166666699999979</v>
      </c>
    </row>
    <row r="17" spans="2:4" x14ac:dyDescent="0.2">
      <c r="B17" s="63" t="s">
        <v>108</v>
      </c>
      <c r="C17" s="64">
        <v>7.6916666669999998</v>
      </c>
      <c r="D17" s="68">
        <f t="shared" si="0"/>
        <v>-0.70833333300000056</v>
      </c>
    </row>
    <row r="18" spans="2:4" x14ac:dyDescent="0.2">
      <c r="B18" s="63" t="s">
        <v>124</v>
      </c>
      <c r="C18" s="64">
        <v>11.416666666999999</v>
      </c>
      <c r="D18" s="68">
        <f t="shared" si="0"/>
        <v>3.0166666669999991</v>
      </c>
    </row>
    <row r="19" spans="2:4" x14ac:dyDescent="0.2">
      <c r="B19" s="63" t="s">
        <v>107</v>
      </c>
      <c r="C19" s="64">
        <v>9.2416666670000005</v>
      </c>
      <c r="D19" s="68">
        <f t="shared" si="0"/>
        <v>0.84166666700000015</v>
      </c>
    </row>
    <row r="20" spans="2:4" x14ac:dyDescent="0.2">
      <c r="B20" s="63" t="s">
        <v>106</v>
      </c>
      <c r="C20" s="64">
        <v>12.824999999999999</v>
      </c>
      <c r="D20" s="68">
        <f t="shared" si="0"/>
        <v>4.4249999999999989</v>
      </c>
    </row>
    <row r="21" spans="2:4" x14ac:dyDescent="0.2">
      <c r="B21" s="63" t="s">
        <v>125</v>
      </c>
      <c r="C21" s="64">
        <v>7.1166666669999996</v>
      </c>
      <c r="D21" s="68">
        <f t="shared" si="0"/>
        <v>-1.2833333330000007</v>
      </c>
    </row>
    <row r="22" spans="2:4" x14ac:dyDescent="0.2">
      <c r="B22" s="63" t="s">
        <v>105</v>
      </c>
      <c r="C22" s="64">
        <v>4.7083333329999997</v>
      </c>
      <c r="D22" s="68">
        <f t="shared" si="0"/>
        <v>-3.6916666670000007</v>
      </c>
    </row>
    <row r="23" spans="2:4" x14ac:dyDescent="0.2">
      <c r="B23" s="63" t="s">
        <v>104</v>
      </c>
      <c r="C23" s="64">
        <v>5.0999999999999996</v>
      </c>
      <c r="D23" s="68">
        <f t="shared" si="0"/>
        <v>-3.3000000000000007</v>
      </c>
    </row>
    <row r="24" spans="2:4" x14ac:dyDescent="0.2">
      <c r="B24" s="63" t="s">
        <v>103</v>
      </c>
      <c r="C24" s="64">
        <v>10.125</v>
      </c>
      <c r="D24" s="68">
        <f t="shared" si="0"/>
        <v>1.7249999999999996</v>
      </c>
    </row>
    <row r="25" spans="2:4" x14ac:dyDescent="0.2">
      <c r="B25" s="63" t="s">
        <v>102</v>
      </c>
      <c r="C25" s="64">
        <v>13.108333332999999</v>
      </c>
      <c r="D25" s="68">
        <f t="shared" si="0"/>
        <v>4.7083333329999988</v>
      </c>
    </row>
    <row r="26" spans="2:4" x14ac:dyDescent="0.2">
      <c r="B26" s="63" t="s">
        <v>126</v>
      </c>
      <c r="C26" s="64">
        <v>7.7583333330000004</v>
      </c>
      <c r="D26" s="68">
        <f t="shared" si="0"/>
        <v>-0.64166666699999997</v>
      </c>
    </row>
    <row r="27" spans="2:4" x14ac:dyDescent="0.2">
      <c r="B27" s="63" t="s">
        <v>101</v>
      </c>
      <c r="C27" s="64">
        <v>10.416666666999999</v>
      </c>
      <c r="D27" s="68">
        <f t="shared" si="0"/>
        <v>2.0166666669999991</v>
      </c>
    </row>
    <row r="28" spans="2:4" x14ac:dyDescent="0.2">
      <c r="B28" s="63" t="s">
        <v>100</v>
      </c>
      <c r="C28" s="64">
        <v>11.983333332999999</v>
      </c>
      <c r="D28" s="68">
        <f t="shared" si="0"/>
        <v>3.5833333329999988</v>
      </c>
    </row>
    <row r="29" spans="2:4" x14ac:dyDescent="0.2">
      <c r="B29" s="63" t="s">
        <v>127</v>
      </c>
      <c r="C29" s="64">
        <v>4.0666666669999998</v>
      </c>
      <c r="D29" s="68">
        <f t="shared" si="0"/>
        <v>-4.3333333330000006</v>
      </c>
    </row>
    <row r="30" spans="2:4" x14ac:dyDescent="0.2">
      <c r="B30" s="63" t="s">
        <v>128</v>
      </c>
      <c r="C30" s="64">
        <v>8.0666666669999998</v>
      </c>
      <c r="D30" s="68">
        <f t="shared" si="0"/>
        <v>-0.33333333300000056</v>
      </c>
    </row>
    <row r="31" spans="2:4" x14ac:dyDescent="0.2">
      <c r="B31" s="63" t="s">
        <v>99</v>
      </c>
      <c r="C31" s="64">
        <v>7.9583333329999997</v>
      </c>
      <c r="D31" s="68">
        <f t="shared" si="0"/>
        <v>-0.44166666700000068</v>
      </c>
    </row>
    <row r="32" spans="2:4" x14ac:dyDescent="0.2">
      <c r="B32" s="63" t="s">
        <v>129</v>
      </c>
      <c r="C32" s="64">
        <v>7.9166666670000003</v>
      </c>
      <c r="D32" s="68">
        <f t="shared" si="0"/>
        <v>-0.48333333300000003</v>
      </c>
    </row>
    <row r="33" spans="2:4" x14ac:dyDescent="0.2">
      <c r="B33" s="63" t="s">
        <v>130</v>
      </c>
      <c r="C33" s="64">
        <v>7.2916666670000003</v>
      </c>
      <c r="D33" s="68">
        <f t="shared" si="0"/>
        <v>-1.108333333</v>
      </c>
    </row>
    <row r="34" spans="2:4" x14ac:dyDescent="0.2">
      <c r="B34" s="63" t="s">
        <v>98</v>
      </c>
      <c r="C34" s="64">
        <v>8.5166666670000009</v>
      </c>
      <c r="D34" s="68">
        <f t="shared" si="0"/>
        <v>0.1166666670000005</v>
      </c>
    </row>
    <row r="35" spans="2:4" x14ac:dyDescent="0.2">
      <c r="B35" s="63" t="s">
        <v>97</v>
      </c>
      <c r="C35" s="64">
        <v>10.925000000000001</v>
      </c>
      <c r="D35" s="68">
        <f t="shared" si="0"/>
        <v>2.5250000000000004</v>
      </c>
    </row>
    <row r="36" spans="2:4" x14ac:dyDescent="0.2">
      <c r="B36" s="63" t="s">
        <v>96</v>
      </c>
      <c r="C36" s="64">
        <v>7.2249999999999996</v>
      </c>
      <c r="D36" s="68">
        <f t="shared" si="0"/>
        <v>-1.1750000000000007</v>
      </c>
    </row>
    <row r="37" spans="2:4" x14ac:dyDescent="0.2">
      <c r="B37" s="63" t="s">
        <v>95</v>
      </c>
      <c r="C37" s="64">
        <v>7.625</v>
      </c>
      <c r="D37" s="68">
        <f t="shared" si="0"/>
        <v>-0.77500000000000036</v>
      </c>
    </row>
    <row r="38" spans="2:4" x14ac:dyDescent="0.2">
      <c r="B38" s="63" t="s">
        <v>94</v>
      </c>
      <c r="C38" s="64">
        <v>10.608333332999999</v>
      </c>
      <c r="D38" s="68">
        <f t="shared" si="0"/>
        <v>2.2083333329999988</v>
      </c>
    </row>
    <row r="39" spans="2:4" x14ac:dyDescent="0.2">
      <c r="B39" s="63" t="s">
        <v>93</v>
      </c>
      <c r="C39" s="64">
        <v>9.2666666670000009</v>
      </c>
      <c r="D39" s="68">
        <f t="shared" si="0"/>
        <v>0.8666666670000005</v>
      </c>
    </row>
    <row r="40" spans="2:4" x14ac:dyDescent="0.2">
      <c r="B40" s="63" t="s">
        <v>92</v>
      </c>
      <c r="C40" s="64">
        <v>6.9916666669999996</v>
      </c>
      <c r="D40" s="68">
        <f t="shared" si="0"/>
        <v>-1.4083333330000007</v>
      </c>
    </row>
    <row r="41" spans="2:4" x14ac:dyDescent="0.2">
      <c r="B41" s="63" t="s">
        <v>91</v>
      </c>
      <c r="C41" s="64">
        <v>12.041666666999999</v>
      </c>
      <c r="D41" s="68">
        <f t="shared" si="0"/>
        <v>3.6416666669999991</v>
      </c>
    </row>
    <row r="42" spans="2:4" x14ac:dyDescent="0.2">
      <c r="B42" s="63" t="s">
        <v>90</v>
      </c>
      <c r="C42" s="64">
        <v>5.7166666670000001</v>
      </c>
      <c r="D42" s="68">
        <f t="shared" si="0"/>
        <v>-2.6833333330000002</v>
      </c>
    </row>
    <row r="43" spans="2:4" x14ac:dyDescent="0.2">
      <c r="B43" s="63" t="s">
        <v>89</v>
      </c>
      <c r="C43" s="64">
        <v>7.75</v>
      </c>
      <c r="D43" s="68">
        <f t="shared" si="0"/>
        <v>-0.65000000000000036</v>
      </c>
    </row>
    <row r="44" spans="2:4" x14ac:dyDescent="0.2">
      <c r="B44" s="63" t="s">
        <v>88</v>
      </c>
      <c r="C44" s="64">
        <v>8.8166666669999998</v>
      </c>
      <c r="D44" s="68">
        <f t="shared" si="0"/>
        <v>0.41666666699999944</v>
      </c>
    </row>
    <row r="45" spans="2:4" x14ac:dyDescent="0.2">
      <c r="B45" s="63" t="s">
        <v>131</v>
      </c>
      <c r="C45" s="64">
        <v>6.0250000000000004</v>
      </c>
      <c r="D45" s="68">
        <f t="shared" si="0"/>
        <v>-2.375</v>
      </c>
    </row>
    <row r="46" spans="2:4" x14ac:dyDescent="0.2">
      <c r="B46" s="63" t="s">
        <v>87</v>
      </c>
      <c r="C46" s="64">
        <v>9.4166666669999994</v>
      </c>
      <c r="D46" s="68">
        <f t="shared" si="0"/>
        <v>1.0166666669999991</v>
      </c>
    </row>
    <row r="47" spans="2:4" x14ac:dyDescent="0.2">
      <c r="B47" s="63" t="s">
        <v>86</v>
      </c>
      <c r="C47" s="64">
        <v>6.9583333329999997</v>
      </c>
      <c r="D47" s="68">
        <f t="shared" si="0"/>
        <v>-1.4416666670000007</v>
      </c>
    </row>
    <row r="48" spans="2:4" x14ac:dyDescent="0.2">
      <c r="B48" s="63" t="s">
        <v>85</v>
      </c>
      <c r="C48" s="64">
        <v>8.8916666670000009</v>
      </c>
      <c r="D48" s="68">
        <f t="shared" si="0"/>
        <v>0.4916666670000005</v>
      </c>
    </row>
    <row r="49" spans="2:4" x14ac:dyDescent="0.2">
      <c r="B49" s="63" t="s">
        <v>84</v>
      </c>
      <c r="C49" s="64">
        <v>9.1416666670000009</v>
      </c>
      <c r="D49" s="68">
        <f t="shared" si="0"/>
        <v>0.7416666670000005</v>
      </c>
    </row>
    <row r="50" spans="2:4" x14ac:dyDescent="0.2">
      <c r="B50" s="63" t="s">
        <v>83</v>
      </c>
      <c r="C50" s="64">
        <v>8.65</v>
      </c>
      <c r="D50" s="68">
        <f t="shared" si="0"/>
        <v>0.25</v>
      </c>
    </row>
    <row r="51" spans="2:4" x14ac:dyDescent="0.2">
      <c r="B51" s="63" t="s">
        <v>82</v>
      </c>
      <c r="C51" s="64">
        <v>8.4083333329999999</v>
      </c>
      <c r="D51" s="68">
        <f t="shared" si="0"/>
        <v>8.3333329999994987E-3</v>
      </c>
    </row>
    <row r="52" spans="2:4" x14ac:dyDescent="0.2">
      <c r="B52" s="63" t="s">
        <v>81</v>
      </c>
      <c r="C52" s="64">
        <v>7.9416666669999998</v>
      </c>
      <c r="D52" s="68">
        <f t="shared" si="0"/>
        <v>-0.45833333300000056</v>
      </c>
    </row>
    <row r="53" spans="2:4" x14ac:dyDescent="0.2">
      <c r="B53" s="63" t="s">
        <v>79</v>
      </c>
      <c r="C53" s="64">
        <v>6.45</v>
      </c>
      <c r="D53" s="68">
        <f t="shared" si="0"/>
        <v>-1.9500000000000002</v>
      </c>
    </row>
    <row r="54" spans="2:4" x14ac:dyDescent="0.2">
      <c r="B54" s="63" t="s">
        <v>78</v>
      </c>
      <c r="C54" s="64">
        <v>10.525</v>
      </c>
      <c r="D54" s="68">
        <f t="shared" si="0"/>
        <v>2.125</v>
      </c>
    </row>
    <row r="55" spans="2:4" x14ac:dyDescent="0.2">
      <c r="B55" s="63" t="s">
        <v>77</v>
      </c>
      <c r="C55" s="64">
        <v>9.4583333330000006</v>
      </c>
      <c r="D55" s="68">
        <f t="shared" si="0"/>
        <v>1.0583333330000002</v>
      </c>
    </row>
    <row r="56" spans="2:4" x14ac:dyDescent="0.2">
      <c r="B56" s="63" t="s">
        <v>76</v>
      </c>
      <c r="C56" s="64">
        <v>8.8666666670000005</v>
      </c>
      <c r="D56" s="68">
        <f t="shared" si="0"/>
        <v>0.46666666700000015</v>
      </c>
    </row>
    <row r="57" spans="2:4" x14ac:dyDescent="0.2">
      <c r="B57" s="63" t="s">
        <v>75</v>
      </c>
      <c r="C57" s="64">
        <v>9.6416666670000009</v>
      </c>
      <c r="D57" s="68">
        <f t="shared" si="0"/>
        <v>1.2416666670000005</v>
      </c>
    </row>
    <row r="58" spans="2:4" x14ac:dyDescent="0.2">
      <c r="B58" s="63" t="s">
        <v>132</v>
      </c>
      <c r="C58" s="64">
        <v>7.2416666669999996</v>
      </c>
      <c r="D58" s="68">
        <f t="shared" si="0"/>
        <v>-1.1583333330000007</v>
      </c>
    </row>
    <row r="59" spans="2:4" x14ac:dyDescent="0.2">
      <c r="B59" s="63" t="s">
        <v>73</v>
      </c>
      <c r="C59" s="64">
        <v>8.5833333330000006</v>
      </c>
      <c r="D59" s="68">
        <f t="shared" si="0"/>
        <v>0.18333333300000021</v>
      </c>
    </row>
    <row r="60" spans="2:4" x14ac:dyDescent="0.2">
      <c r="B60" s="63" t="s">
        <v>133</v>
      </c>
      <c r="C60" s="64">
        <v>11.824999999999999</v>
      </c>
      <c r="D60" s="68">
        <f t="shared" si="0"/>
        <v>3.4249999999999989</v>
      </c>
    </row>
    <row r="61" spans="2:4" x14ac:dyDescent="0.2">
      <c r="B61" s="63" t="s">
        <v>71</v>
      </c>
      <c r="C61" s="64">
        <v>14.366666667000001</v>
      </c>
      <c r="D61" s="68">
        <f t="shared" si="0"/>
        <v>5.9666666670000001</v>
      </c>
    </row>
    <row r="62" spans="2:4" x14ac:dyDescent="0.2">
      <c r="B62" s="65" t="s">
        <v>136</v>
      </c>
      <c r="C62" s="65">
        <v>8.4</v>
      </c>
      <c r="D62" s="68">
        <f t="shared" si="0"/>
        <v>0</v>
      </c>
    </row>
  </sheetData>
  <sheetProtection algorithmName="SHA-512" hashValue="U9ZXd7GnZQHbia5ccHhFcvrX2sHgUhL32lHlQWL3s7FCtfCR5NWsk38edvhABeA6EwyYnYMj37Jf8hHrKWazug==" saltValue="/UIk1Y4TcGmo1sIMiz/7Lg==" spinCount="100000" sheet="1" objects="1" scenarios="1"/>
  <conditionalFormatting sqref="D2:D61">
    <cfRule type="cellIs" dxfId="1" priority="1" operator="greaterThanOrEqual">
      <formula>3</formula>
    </cfRule>
    <cfRule type="cellIs" dxfId="0" priority="2" operator="between">
      <formula>0</formula>
      <formula>2.9999999</formula>
    </cfRule>
  </conditionalFormatting>
  <hyperlinks>
    <hyperlink ref="G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Projekto balai</vt:lpstr>
      <vt:lpstr>papildomi etatai</vt:lpstr>
      <vt:lpstr>paramos mažinimas</vt:lpstr>
      <vt:lpstr>Nedarbas</vt:lpstr>
      <vt:lpstr>'Projekto balai'!Print_Area</vt:lpstr>
    </vt:vector>
  </TitlesOfParts>
  <Company>UAB "IDUS"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Tadas Ivaškevičius</dc:creator>
  <cp:lastModifiedBy>TadasI</cp:lastModifiedBy>
  <cp:lastPrinted>2016-08-02T18:18:14Z</cp:lastPrinted>
  <dcterms:created xsi:type="dcterms:W3CDTF">2015-08-18T11:10:04Z</dcterms:created>
  <dcterms:modified xsi:type="dcterms:W3CDTF">2020-07-07T06:42:14Z</dcterms:modified>
  <cp:contentStatus/>
</cp:coreProperties>
</file>